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9750" yWindow="45" windowWidth="9015" windowHeight="8040"/>
  </bookViews>
  <sheets>
    <sheet name="Dobles Damas" sheetId="15" r:id="rId1"/>
    <sheet name="Dobles (2)" sheetId="18" state="hidden" r:id="rId2"/>
  </sheets>
  <calcPr calcId="152511"/>
</workbook>
</file>

<file path=xl/calcChain.xml><?xml version="1.0" encoding="utf-8"?>
<calcChain xmlns="http://schemas.openxmlformats.org/spreadsheetml/2006/main">
  <c r="R28" i="15" l="1"/>
  <c r="P28" i="15"/>
  <c r="O28" i="15"/>
  <c r="N28" i="15"/>
  <c r="M28" i="15"/>
  <c r="L28" i="15"/>
  <c r="K28" i="15"/>
  <c r="J28" i="15"/>
  <c r="I28" i="15"/>
  <c r="H28" i="15"/>
  <c r="G28" i="15"/>
  <c r="F28" i="15"/>
  <c r="E28" i="15"/>
  <c r="T44" i="15" l="1"/>
  <c r="Q44" i="15"/>
  <c r="P44" i="15"/>
  <c r="O44" i="15"/>
  <c r="N44" i="15"/>
  <c r="M44" i="15"/>
  <c r="L44" i="15"/>
  <c r="K44" i="15"/>
  <c r="J44" i="15"/>
  <c r="I44" i="15"/>
  <c r="H44" i="15"/>
  <c r="G44" i="15"/>
  <c r="F44" i="15"/>
  <c r="E44" i="15"/>
  <c r="S43" i="15"/>
  <c r="R43" i="15"/>
  <c r="Q43" i="15"/>
  <c r="T42" i="15"/>
  <c r="S42" i="15"/>
  <c r="R42" i="15"/>
  <c r="R44" i="15" s="1"/>
  <c r="Q42" i="15"/>
  <c r="T40" i="15"/>
  <c r="Q40" i="15"/>
  <c r="P40" i="15"/>
  <c r="O40" i="15"/>
  <c r="N40" i="15"/>
  <c r="M40" i="15"/>
  <c r="L40" i="15"/>
  <c r="K40" i="15"/>
  <c r="J40" i="15"/>
  <c r="I40" i="15"/>
  <c r="H40" i="15"/>
  <c r="G40" i="15"/>
  <c r="F40" i="15"/>
  <c r="E40" i="15"/>
  <c r="S39" i="15"/>
  <c r="R39" i="15"/>
  <c r="T38" i="15"/>
  <c r="S38" i="15"/>
  <c r="R38" i="15"/>
  <c r="Q38" i="15"/>
  <c r="T12" i="15"/>
  <c r="U12" i="15" s="1"/>
  <c r="Q12" i="15"/>
  <c r="P12" i="15"/>
  <c r="O12" i="15"/>
  <c r="N12" i="15"/>
  <c r="M12" i="15"/>
  <c r="L12" i="15"/>
  <c r="K12" i="15"/>
  <c r="J12" i="15"/>
  <c r="I12" i="15"/>
  <c r="H12" i="15"/>
  <c r="G12" i="15"/>
  <c r="F12" i="15"/>
  <c r="E12" i="15"/>
  <c r="T11" i="15"/>
  <c r="S11" i="15"/>
  <c r="R11" i="15"/>
  <c r="Q11" i="15"/>
  <c r="T10" i="15"/>
  <c r="S10" i="15"/>
  <c r="R10" i="15"/>
  <c r="R12" i="15" s="1"/>
  <c r="Q10" i="15"/>
  <c r="T28" i="15"/>
  <c r="U25" i="15" s="1"/>
  <c r="Q28" i="15"/>
  <c r="T27" i="15"/>
  <c r="S27" i="15"/>
  <c r="R27" i="15"/>
  <c r="Q27" i="15"/>
  <c r="T26" i="15"/>
  <c r="S26" i="15"/>
  <c r="R26" i="15"/>
  <c r="Q26" i="15"/>
  <c r="T32" i="15"/>
  <c r="U32" i="15" s="1"/>
  <c r="Q32" i="15"/>
  <c r="P32" i="15"/>
  <c r="O32" i="15"/>
  <c r="N32" i="15"/>
  <c r="M32" i="15"/>
  <c r="L32" i="15"/>
  <c r="K32" i="15"/>
  <c r="J32" i="15"/>
  <c r="I32" i="15"/>
  <c r="H32" i="15"/>
  <c r="G32" i="15"/>
  <c r="F32" i="15"/>
  <c r="E32" i="15"/>
  <c r="T31" i="15"/>
  <c r="S31" i="15"/>
  <c r="R31" i="15"/>
  <c r="Q31" i="15"/>
  <c r="T30" i="15"/>
  <c r="S30" i="15"/>
  <c r="R30" i="15"/>
  <c r="R32" i="15" s="1"/>
  <c r="Q30" i="15"/>
  <c r="T8" i="15"/>
  <c r="U8" i="15" s="1"/>
  <c r="Q8" i="15"/>
  <c r="P8" i="15"/>
  <c r="O8" i="15"/>
  <c r="N8" i="15"/>
  <c r="M8" i="15"/>
  <c r="L8" i="15"/>
  <c r="K8" i="15"/>
  <c r="J8" i="15"/>
  <c r="I8" i="15"/>
  <c r="H8" i="15"/>
  <c r="G8" i="15"/>
  <c r="F8" i="15"/>
  <c r="E8" i="15"/>
  <c r="U7" i="15"/>
  <c r="T7" i="15"/>
  <c r="S7" i="15"/>
  <c r="R7" i="15"/>
  <c r="Q7" i="15"/>
  <c r="T6" i="15"/>
  <c r="S6" i="15"/>
  <c r="R6" i="15"/>
  <c r="Q6" i="15"/>
  <c r="T20" i="15"/>
  <c r="U20" i="15" s="1"/>
  <c r="Q20" i="15"/>
  <c r="P20" i="15"/>
  <c r="O20" i="15"/>
  <c r="N20" i="15"/>
  <c r="M20" i="15"/>
  <c r="L20" i="15"/>
  <c r="K20" i="15"/>
  <c r="J20" i="15"/>
  <c r="I20" i="15"/>
  <c r="H20" i="15"/>
  <c r="G20" i="15"/>
  <c r="F20" i="15"/>
  <c r="E20" i="15"/>
  <c r="U19" i="15"/>
  <c r="T19" i="15"/>
  <c r="S19" i="15"/>
  <c r="R19" i="15"/>
  <c r="Q19" i="15"/>
  <c r="T18" i="15"/>
  <c r="S18" i="15"/>
  <c r="R18" i="15"/>
  <c r="R20" i="15" s="1"/>
  <c r="Q18" i="15"/>
  <c r="T24" i="15"/>
  <c r="U21" i="15" s="1"/>
  <c r="Q24" i="15"/>
  <c r="P24" i="15"/>
  <c r="O24" i="15"/>
  <c r="N24" i="15"/>
  <c r="M24" i="15"/>
  <c r="L24" i="15"/>
  <c r="K24" i="15"/>
  <c r="J24" i="15"/>
  <c r="I24" i="15"/>
  <c r="H24" i="15"/>
  <c r="G24" i="15"/>
  <c r="F24" i="15"/>
  <c r="E24" i="15"/>
  <c r="T23" i="15"/>
  <c r="S23" i="15"/>
  <c r="R23" i="15"/>
  <c r="Q23" i="15"/>
  <c r="U22" i="15"/>
  <c r="T22" i="15"/>
  <c r="S22" i="15"/>
  <c r="R22" i="15"/>
  <c r="R24" i="15" s="1"/>
  <c r="Q22" i="15"/>
  <c r="T36" i="15"/>
  <c r="U36" i="15" s="1"/>
  <c r="Q36" i="15"/>
  <c r="P36" i="15"/>
  <c r="O36" i="15"/>
  <c r="N36" i="15"/>
  <c r="M36" i="15"/>
  <c r="L36" i="15"/>
  <c r="K36" i="15"/>
  <c r="J36" i="15"/>
  <c r="I36" i="15"/>
  <c r="H36" i="15"/>
  <c r="G36" i="15"/>
  <c r="F36" i="15"/>
  <c r="E36" i="15"/>
  <c r="T35" i="15"/>
  <c r="S35" i="15"/>
  <c r="R35" i="15"/>
  <c r="Q35" i="15"/>
  <c r="T34" i="15"/>
  <c r="S34" i="15"/>
  <c r="R34" i="15"/>
  <c r="R36" i="15" s="1"/>
  <c r="Q34" i="15"/>
  <c r="U33" i="15"/>
  <c r="T16" i="15"/>
  <c r="U16" i="15" s="1"/>
  <c r="Q16" i="15"/>
  <c r="P16" i="15"/>
  <c r="O16" i="15"/>
  <c r="N16" i="15"/>
  <c r="M16" i="15"/>
  <c r="L16" i="15"/>
  <c r="K16" i="15"/>
  <c r="J16" i="15"/>
  <c r="I16" i="15"/>
  <c r="H16" i="15"/>
  <c r="G16" i="15"/>
  <c r="F16" i="15"/>
  <c r="E16" i="15"/>
  <c r="T15" i="15"/>
  <c r="S15" i="15"/>
  <c r="R15" i="15"/>
  <c r="Q15" i="15"/>
  <c r="T14" i="15"/>
  <c r="S14" i="15"/>
  <c r="R14" i="15"/>
  <c r="Q14" i="15"/>
  <c r="U13" i="15"/>
  <c r="U9" i="15" l="1"/>
  <c r="U14" i="15"/>
  <c r="U15" i="15"/>
  <c r="U26" i="15"/>
  <c r="U11" i="15"/>
  <c r="R40" i="15"/>
  <c r="R16" i="15"/>
  <c r="U17" i="15"/>
  <c r="U5" i="15"/>
  <c r="U29" i="15"/>
  <c r="U34" i="15"/>
  <c r="U18" i="15"/>
  <c r="R8" i="15"/>
  <c r="U30" i="15"/>
  <c r="U10" i="15"/>
  <c r="U6" i="15"/>
  <c r="U23" i="15"/>
  <c r="U27" i="15"/>
  <c r="U35" i="15"/>
  <c r="U31" i="15"/>
  <c r="U24" i="15"/>
  <c r="U28" i="15"/>
  <c r="S7" i="18" l="1"/>
  <c r="R7" i="18"/>
  <c r="Q7" i="18"/>
  <c r="P7" i="18"/>
  <c r="O7" i="18"/>
  <c r="N7" i="18"/>
  <c r="M7" i="18"/>
  <c r="L7" i="18"/>
  <c r="K7" i="18"/>
  <c r="J7" i="18"/>
  <c r="I7" i="18"/>
  <c r="H7" i="18"/>
  <c r="G7" i="18"/>
  <c r="F7" i="18"/>
  <c r="S6" i="18"/>
  <c r="L6" i="18"/>
  <c r="X5" i="18"/>
  <c r="W5" i="18"/>
  <c r="V5" i="18"/>
  <c r="S5" i="18"/>
  <c r="L5" i="18"/>
</calcChain>
</file>

<file path=xl/sharedStrings.xml><?xml version="1.0" encoding="utf-8"?>
<sst xmlns="http://schemas.openxmlformats.org/spreadsheetml/2006/main" count="75" uniqueCount="57">
  <si>
    <t>Nombre</t>
  </si>
  <si>
    <t>Prom</t>
  </si>
  <si>
    <t>Palos</t>
  </si>
  <si>
    <t>Prom. Scratch</t>
  </si>
  <si>
    <t>Lin.</t>
  </si>
  <si>
    <t>L1</t>
  </si>
  <si>
    <t>L2</t>
  </si>
  <si>
    <t>L3</t>
  </si>
  <si>
    <t>L4</t>
  </si>
  <si>
    <t>L5</t>
  </si>
  <si>
    <t>L6</t>
  </si>
  <si>
    <t>Tot</t>
  </si>
  <si>
    <t>L7</t>
  </si>
  <si>
    <t>L8</t>
  </si>
  <si>
    <t>L9</t>
  </si>
  <si>
    <t>L10</t>
  </si>
  <si>
    <t>L11</t>
  </si>
  <si>
    <t>L12</t>
  </si>
  <si>
    <t>X JUEGOS SURAMERICANOS SANTIAGO 2014    BOWLING</t>
  </si>
  <si>
    <t>X JUEGOS SURAMERICANOS STGO2014 BOWLING</t>
  </si>
  <si>
    <t>DOBLES  VARONES</t>
  </si>
  <si>
    <t>Promedio</t>
  </si>
  <si>
    <t>Argentina</t>
  </si>
  <si>
    <t>Vanesa Rinke</t>
  </si>
  <si>
    <t>Bolivia</t>
  </si>
  <si>
    <t>Mónica Pacheco</t>
  </si>
  <si>
    <t>Roberta Rodrigues</t>
  </si>
  <si>
    <t>Brasil</t>
  </si>
  <si>
    <t>Constanza Bahamóndez</t>
  </si>
  <si>
    <t>Verónica Valdebenito</t>
  </si>
  <si>
    <t>Chile</t>
  </si>
  <si>
    <t>Clara Guerrero</t>
  </si>
  <si>
    <t>Colombia</t>
  </si>
  <si>
    <t>Anggie Ramírez</t>
  </si>
  <si>
    <t>Erika Saveiro</t>
  </si>
  <si>
    <t>Ecuador</t>
  </si>
  <si>
    <t>Tilcia Lancini</t>
  </si>
  <si>
    <t>Susana Lopez</t>
  </si>
  <si>
    <t>Paraguay</t>
  </si>
  <si>
    <t>Ursula Alvarez</t>
  </si>
  <si>
    <t>Cecilia Mori</t>
  </si>
  <si>
    <t>Venezuela</t>
  </si>
  <si>
    <t>Karen Marcano</t>
  </si>
  <si>
    <t>Id.</t>
  </si>
  <si>
    <t>Lug.</t>
  </si>
  <si>
    <t>Carolina Miranda</t>
  </si>
  <si>
    <t>Karla Redig</t>
  </si>
  <si>
    <t>Edissa Andrade</t>
  </si>
  <si>
    <t>Patricia De Faría</t>
  </si>
  <si>
    <t>Mercedes Perez de  la Losa</t>
  </si>
  <si>
    <t>Panama</t>
  </si>
  <si>
    <t>Peru</t>
  </si>
  <si>
    <t>DOBLES DAMAS</t>
  </si>
  <si>
    <t>Medallero</t>
  </si>
  <si>
    <t>ORO</t>
  </si>
  <si>
    <t>PLATA</t>
  </si>
  <si>
    <t>BRONCE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</si>
</sst>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</font>
    <font>
      <b/>
      <sz val="12"/>
      <name val="Arial"/>
      <family val="2"/>
    </font>
    <font>
      <b/>
      <sz val="10"/>
      <name val="Arial"/>
      <family val="2"/>
    </font>
    <font>
      <b/>
      <sz val="22"/>
      <name val="Arial"/>
      <family val="2"/>
    </font>
    <font>
      <sz val="10"/>
      <name val="Arial"/>
      <family val="2"/>
    </font>
    <font>
      <b/>
      <sz val="12"/>
      <color theme="0"/>
      <name val="Arial"/>
      <family val="2"/>
    </font>
    <font>
      <b/>
      <sz val="16"/>
      <color theme="0"/>
      <name val="Arial"/>
      <family val="2"/>
    </font>
    <font>
      <sz val="12"/>
      <name val="Arial Black"/>
      <family val="2"/>
    </font>
    <font>
      <sz val="20"/>
      <name val="Arial Black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rgb="FFFFCC6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 style="medium">
        <color theme="1"/>
      </right>
      <top/>
      <bottom style="medium">
        <color theme="1"/>
      </bottom>
      <diagonal/>
    </border>
    <border>
      <left style="medium">
        <color theme="1"/>
      </left>
      <right style="medium">
        <color theme="1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left" vertical="center" indent="1"/>
    </xf>
    <xf numFmtId="0" fontId="5" fillId="3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2" fontId="2" fillId="0" borderId="0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1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left" vertical="center" indent="1"/>
    </xf>
    <xf numFmtId="0" fontId="2" fillId="0" borderId="2" xfId="0" applyFont="1" applyFill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1" fontId="5" fillId="3" borderId="0" xfId="0" applyNumberFormat="1" applyFont="1" applyFill="1" applyAlignment="1">
      <alignment horizontal="center" vertical="center"/>
    </xf>
    <xf numFmtId="1" fontId="2" fillId="0" borderId="0" xfId="0" applyNumberFormat="1" applyFont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left" vertical="center" indent="1"/>
    </xf>
    <xf numFmtId="0" fontId="5" fillId="3" borderId="5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" fontId="7" fillId="0" borderId="0" xfId="0" applyNumberFormat="1" applyFont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1" fontId="7" fillId="0" borderId="6" xfId="0" applyNumberFormat="1" applyFont="1" applyBorder="1" applyAlignment="1">
      <alignment horizontal="center" vertical="center"/>
    </xf>
    <xf numFmtId="1" fontId="7" fillId="0" borderId="8" xfId="0" applyNumberFormat="1" applyFont="1" applyBorder="1" applyAlignment="1">
      <alignment horizontal="center" vertical="center"/>
    </xf>
    <xf numFmtId="1" fontId="7" fillId="0" borderId="7" xfId="0" applyNumberFormat="1" applyFont="1" applyBorder="1" applyAlignment="1">
      <alignment horizontal="center" vertical="center"/>
    </xf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CC66"/>
      <color rgb="FFFF3300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233364</xdr:colOff>
      <xdr:row>1</xdr:row>
      <xdr:rowOff>0</xdr:rowOff>
    </xdr:from>
    <xdr:to>
      <xdr:col>21</xdr:col>
      <xdr:colOff>797720</xdr:colOff>
      <xdr:row>3</xdr:row>
      <xdr:rowOff>11906</xdr:rowOff>
    </xdr:to>
    <xdr:pic>
      <xdr:nvPicPr>
        <xdr:cNvPr id="3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437020" y="762000"/>
          <a:ext cx="1385887" cy="1154906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</xdr:row>
      <xdr:rowOff>11460</xdr:rowOff>
    </xdr:from>
    <xdr:to>
      <xdr:col>3</xdr:col>
      <xdr:colOff>940594</xdr:colOff>
      <xdr:row>2</xdr:row>
      <xdr:rowOff>619126</xdr:rowOff>
    </xdr:to>
    <xdr:pic>
      <xdr:nvPicPr>
        <xdr:cNvPr id="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78594" y="773460"/>
          <a:ext cx="1905000" cy="111963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83343</xdr:colOff>
      <xdr:row>1</xdr:row>
      <xdr:rowOff>11905</xdr:rowOff>
    </xdr:from>
    <xdr:to>
      <xdr:col>23</xdr:col>
      <xdr:colOff>642937</xdr:colOff>
      <xdr:row>2</xdr:row>
      <xdr:rowOff>631030</xdr:rowOff>
    </xdr:to>
    <xdr:pic>
      <xdr:nvPicPr>
        <xdr:cNvPr id="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446668" y="288130"/>
          <a:ext cx="1350169" cy="113347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47626</xdr:colOff>
      <xdr:row>0</xdr:row>
      <xdr:rowOff>142877</xdr:rowOff>
    </xdr:from>
    <xdr:to>
      <xdr:col>2</xdr:col>
      <xdr:colOff>1858027</xdr:colOff>
      <xdr:row>3</xdr:row>
      <xdr:rowOff>0</xdr:rowOff>
    </xdr:to>
    <xdr:pic>
      <xdr:nvPicPr>
        <xdr:cNvPr id="3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90501" y="142877"/>
          <a:ext cx="2162826" cy="1276348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3300"/>
    <pageSetUpPr fitToPage="1"/>
  </sheetPr>
  <dimension ref="B1:W52"/>
  <sheetViews>
    <sheetView showGridLines="0" tabSelected="1" defaultGridColor="0" colorId="47" zoomScale="80" zoomScaleNormal="75" workbookViewId="0">
      <pane ySplit="4" topLeftCell="A5" activePane="bottomLeft" state="frozen"/>
      <selection pane="bottomLeft" activeCell="C6" sqref="C6"/>
    </sheetView>
  </sheetViews>
  <sheetFormatPr baseColWidth="10" defaultRowHeight="12.75" x14ac:dyDescent="0.2"/>
  <cols>
    <col min="1" max="1" width="2.7109375" style="1" customWidth="1"/>
    <col min="2" max="2" width="8.7109375" style="1" customWidth="1"/>
    <col min="3" max="3" width="5.7109375" style="1" customWidth="1"/>
    <col min="4" max="4" width="35.7109375" style="1" customWidth="1"/>
    <col min="5" max="9" width="6.7109375" style="1" customWidth="1"/>
    <col min="10" max="10" width="6.5703125" style="1" customWidth="1"/>
    <col min="11" max="16" width="6.7109375" style="1" customWidth="1"/>
    <col min="17" max="17" width="9.7109375" style="1" hidden="1" customWidth="1"/>
    <col min="18" max="18" width="9.28515625" style="1" customWidth="1"/>
    <col min="19" max="19" width="9.28515625" style="1" hidden="1" customWidth="1"/>
    <col min="20" max="20" width="12.28515625" style="8" bestFit="1" customWidth="1"/>
    <col min="21" max="21" width="8.7109375" style="1" hidden="1" customWidth="1"/>
    <col min="22" max="22" width="12.42578125" style="20" customWidth="1"/>
    <col min="23" max="16384" width="11.42578125" style="1"/>
  </cols>
  <sheetData>
    <row r="1" spans="2:23" ht="60" customHeight="1" x14ac:dyDescent="0.2">
      <c r="B1" s="31" t="s">
        <v>19</v>
      </c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</row>
    <row r="2" spans="2:23" ht="40.5" customHeight="1" x14ac:dyDescent="0.2">
      <c r="B2" s="32" t="s">
        <v>52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</row>
    <row r="3" spans="2:23" ht="50.1" customHeight="1" x14ac:dyDescent="0.2"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</row>
    <row r="4" spans="2:23" ht="21.95" customHeight="1" x14ac:dyDescent="0.2">
      <c r="B4" s="3" t="s">
        <v>44</v>
      </c>
      <c r="C4" s="3" t="s">
        <v>43</v>
      </c>
      <c r="D4" s="4" t="s">
        <v>0</v>
      </c>
      <c r="E4" s="3" t="s">
        <v>5</v>
      </c>
      <c r="F4" s="3" t="s">
        <v>6</v>
      </c>
      <c r="G4" s="3" t="s">
        <v>7</v>
      </c>
      <c r="H4" s="3" t="s">
        <v>8</v>
      </c>
      <c r="I4" s="3" t="s">
        <v>9</v>
      </c>
      <c r="J4" s="3" t="s">
        <v>10</v>
      </c>
      <c r="K4" s="3" t="s">
        <v>12</v>
      </c>
      <c r="L4" s="3" t="s">
        <v>13</v>
      </c>
      <c r="M4" s="3" t="s">
        <v>14</v>
      </c>
      <c r="N4" s="3" t="s">
        <v>15</v>
      </c>
      <c r="O4" s="3" t="s">
        <v>16</v>
      </c>
      <c r="P4" s="3" t="s">
        <v>17</v>
      </c>
      <c r="Q4" s="3" t="s">
        <v>1</v>
      </c>
      <c r="R4" s="3" t="s">
        <v>2</v>
      </c>
      <c r="S4" s="3" t="s">
        <v>1</v>
      </c>
      <c r="T4" s="5" t="s">
        <v>21</v>
      </c>
      <c r="V4" s="21" t="s">
        <v>53</v>
      </c>
    </row>
    <row r="5" spans="2:23" ht="21.95" customHeight="1" thickBot="1" x14ac:dyDescent="0.25">
      <c r="B5" s="9"/>
      <c r="C5" s="6"/>
      <c r="D5" s="6"/>
      <c r="E5" s="10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11"/>
      <c r="U5" s="1">
        <f>T8+0.008</f>
        <v>214.79966666666667</v>
      </c>
      <c r="V5" s="22"/>
    </row>
    <row r="6" spans="2:23" ht="27.95" customHeight="1" thickBot="1" x14ac:dyDescent="0.25">
      <c r="B6" s="35">
        <v>1</v>
      </c>
      <c r="C6" s="15">
        <v>19</v>
      </c>
      <c r="D6" s="16" t="s">
        <v>31</v>
      </c>
      <c r="E6" s="17">
        <v>157</v>
      </c>
      <c r="F6" s="17">
        <v>213</v>
      </c>
      <c r="G6" s="17">
        <v>188</v>
      </c>
      <c r="H6" s="17">
        <v>211</v>
      </c>
      <c r="I6" s="17">
        <v>216</v>
      </c>
      <c r="J6" s="17">
        <v>212</v>
      </c>
      <c r="K6" s="17">
        <v>212</v>
      </c>
      <c r="L6" s="17">
        <v>193</v>
      </c>
      <c r="M6" s="17">
        <v>278</v>
      </c>
      <c r="N6" s="17">
        <v>226</v>
      </c>
      <c r="O6" s="17">
        <v>258</v>
      </c>
      <c r="P6" s="17">
        <v>190</v>
      </c>
      <c r="Q6" s="17">
        <f>AVERAGE(K6:P6)</f>
        <v>226.16666666666666</v>
      </c>
      <c r="R6" s="17">
        <f>SUM(E6:J6,K6:P6)</f>
        <v>2554</v>
      </c>
      <c r="S6" s="17">
        <f>AVERAGE(E6:J6,K6:P6)</f>
        <v>212.83333333333334</v>
      </c>
      <c r="T6" s="18">
        <f>AVERAGE(E6:P6)</f>
        <v>212.83333333333334</v>
      </c>
      <c r="U6" s="1">
        <f>T8+0.007</f>
        <v>214.79866666666666</v>
      </c>
      <c r="V6" s="37" t="s">
        <v>54</v>
      </c>
    </row>
    <row r="7" spans="2:23" ht="27.95" customHeight="1" thickBot="1" x14ac:dyDescent="0.25">
      <c r="B7" s="36"/>
      <c r="C7" s="15">
        <v>20</v>
      </c>
      <c r="D7" s="16" t="s">
        <v>33</v>
      </c>
      <c r="E7" s="17">
        <v>251</v>
      </c>
      <c r="F7" s="17">
        <v>210</v>
      </c>
      <c r="G7" s="17">
        <v>193</v>
      </c>
      <c r="H7" s="17">
        <v>205</v>
      </c>
      <c r="I7" s="17">
        <v>156</v>
      </c>
      <c r="J7" s="17">
        <v>216</v>
      </c>
      <c r="K7" s="17">
        <v>239</v>
      </c>
      <c r="L7" s="17">
        <v>248</v>
      </c>
      <c r="M7" s="17">
        <v>237</v>
      </c>
      <c r="N7" s="17">
        <v>199</v>
      </c>
      <c r="O7" s="17">
        <v>232</v>
      </c>
      <c r="P7" s="17">
        <v>215</v>
      </c>
      <c r="Q7" s="17">
        <f>AVERAGE(K7:P7)</f>
        <v>228.33333333333334</v>
      </c>
      <c r="R7" s="17">
        <f>SUM(E7:J7,K7:P7)</f>
        <v>2601</v>
      </c>
      <c r="S7" s="17">
        <f>AVERAGE(E7:J7,K7:P7)</f>
        <v>216.75</v>
      </c>
      <c r="T7" s="18">
        <f>AVERAGE(E7:P7)</f>
        <v>216.75</v>
      </c>
      <c r="U7" s="1">
        <f>T8+0.006</f>
        <v>214.79766666666666</v>
      </c>
      <c r="V7" s="38"/>
      <c r="W7" s="26"/>
    </row>
    <row r="8" spans="2:23" ht="27.95" customHeight="1" thickBot="1" x14ac:dyDescent="0.25">
      <c r="B8" s="27"/>
      <c r="C8" s="14"/>
      <c r="D8" s="17" t="s">
        <v>32</v>
      </c>
      <c r="E8" s="17">
        <f t="shared" ref="E8:P8" si="0">SUM(E6:E7)</f>
        <v>408</v>
      </c>
      <c r="F8" s="17">
        <f t="shared" si="0"/>
        <v>423</v>
      </c>
      <c r="G8" s="17">
        <f t="shared" si="0"/>
        <v>381</v>
      </c>
      <c r="H8" s="17">
        <f t="shared" si="0"/>
        <v>416</v>
      </c>
      <c r="I8" s="17">
        <f t="shared" si="0"/>
        <v>372</v>
      </c>
      <c r="J8" s="17">
        <f t="shared" si="0"/>
        <v>428</v>
      </c>
      <c r="K8" s="17">
        <f t="shared" si="0"/>
        <v>451</v>
      </c>
      <c r="L8" s="17">
        <f t="shared" si="0"/>
        <v>441</v>
      </c>
      <c r="M8" s="17">
        <f t="shared" si="0"/>
        <v>515</v>
      </c>
      <c r="N8" s="17">
        <f t="shared" si="0"/>
        <v>425</v>
      </c>
      <c r="O8" s="17">
        <f t="shared" si="0"/>
        <v>490</v>
      </c>
      <c r="P8" s="17">
        <f t="shared" si="0"/>
        <v>405</v>
      </c>
      <c r="Q8" s="17">
        <f>AVERAGE(K6:P7)</f>
        <v>227.25</v>
      </c>
      <c r="R8" s="17">
        <f>SUM(R6:R7)</f>
        <v>5155</v>
      </c>
      <c r="S8" s="17"/>
      <c r="T8" s="18">
        <f>AVERAGE(E6:P7)</f>
        <v>214.79166666666666</v>
      </c>
      <c r="U8" s="1">
        <f>T8+0.005</f>
        <v>214.79666666666665</v>
      </c>
      <c r="V8" s="39"/>
    </row>
    <row r="9" spans="2:23" ht="27.95" customHeight="1" thickBot="1" x14ac:dyDescent="0.25">
      <c r="B9" s="28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11"/>
      <c r="U9" s="1">
        <f>T12+0.008</f>
        <v>197.21633333333335</v>
      </c>
      <c r="V9" s="30"/>
    </row>
    <row r="10" spans="2:23" ht="27.95" customHeight="1" thickBot="1" x14ac:dyDescent="0.25">
      <c r="B10" s="35">
        <v>2</v>
      </c>
      <c r="C10" s="15">
        <v>39</v>
      </c>
      <c r="D10" s="16" t="s">
        <v>48</v>
      </c>
      <c r="E10" s="17">
        <v>182</v>
      </c>
      <c r="F10" s="17">
        <v>161</v>
      </c>
      <c r="G10" s="17">
        <v>183</v>
      </c>
      <c r="H10" s="17">
        <v>202</v>
      </c>
      <c r="I10" s="17">
        <v>192</v>
      </c>
      <c r="J10" s="17">
        <v>169</v>
      </c>
      <c r="K10" s="17">
        <v>213</v>
      </c>
      <c r="L10" s="17">
        <v>200</v>
      </c>
      <c r="M10" s="17">
        <v>247</v>
      </c>
      <c r="N10" s="17">
        <v>181</v>
      </c>
      <c r="O10" s="17">
        <v>167</v>
      </c>
      <c r="P10" s="17">
        <v>215</v>
      </c>
      <c r="Q10" s="17">
        <f>AVERAGE(K10:P10)</f>
        <v>203.83333333333334</v>
      </c>
      <c r="R10" s="17">
        <f>SUM(E10:J10,K10:P10)</f>
        <v>2312</v>
      </c>
      <c r="S10" s="17">
        <f>AVERAGE(E10:J10,K10:P10)</f>
        <v>192.66666666666666</v>
      </c>
      <c r="T10" s="18">
        <f>AVERAGE(E10:P10)</f>
        <v>192.66666666666666</v>
      </c>
      <c r="U10" s="1">
        <f>T12+0.007</f>
        <v>197.21533333333335</v>
      </c>
      <c r="V10" s="37" t="s">
        <v>55</v>
      </c>
    </row>
    <row r="11" spans="2:23" ht="27.95" customHeight="1" thickBot="1" x14ac:dyDescent="0.25">
      <c r="B11" s="36"/>
      <c r="C11" s="15">
        <v>40</v>
      </c>
      <c r="D11" s="16" t="s">
        <v>42</v>
      </c>
      <c r="E11" s="17">
        <v>178</v>
      </c>
      <c r="F11" s="17">
        <v>190</v>
      </c>
      <c r="G11" s="17">
        <v>194</v>
      </c>
      <c r="H11" s="17">
        <v>199</v>
      </c>
      <c r="I11" s="17">
        <v>159</v>
      </c>
      <c r="J11" s="17">
        <v>224</v>
      </c>
      <c r="K11" s="17">
        <v>258</v>
      </c>
      <c r="L11" s="17">
        <v>190</v>
      </c>
      <c r="M11" s="17">
        <v>207</v>
      </c>
      <c r="N11" s="17">
        <v>244</v>
      </c>
      <c r="O11" s="17">
        <v>169</v>
      </c>
      <c r="P11" s="17">
        <v>209</v>
      </c>
      <c r="Q11" s="17">
        <f>AVERAGE(K11:P11)</f>
        <v>212.83333333333334</v>
      </c>
      <c r="R11" s="17">
        <f>SUM(E11:J11,K11:P11)</f>
        <v>2421</v>
      </c>
      <c r="S11" s="17">
        <f>AVERAGE(E11:J11,K11:P11)</f>
        <v>201.75</v>
      </c>
      <c r="T11" s="18">
        <f>AVERAGE(E11:P11)</f>
        <v>201.75</v>
      </c>
      <c r="U11" s="1">
        <f>T12+0.006</f>
        <v>197.21433333333334</v>
      </c>
      <c r="V11" s="38"/>
    </row>
    <row r="12" spans="2:23" ht="27.95" customHeight="1" thickBot="1" x14ac:dyDescent="0.25">
      <c r="B12" s="27"/>
      <c r="C12" s="14"/>
      <c r="D12" s="17" t="s">
        <v>41</v>
      </c>
      <c r="E12" s="17">
        <f t="shared" ref="E12:P12" si="1">SUM(E10:E11)</f>
        <v>360</v>
      </c>
      <c r="F12" s="17">
        <f t="shared" si="1"/>
        <v>351</v>
      </c>
      <c r="G12" s="17">
        <f t="shared" si="1"/>
        <v>377</v>
      </c>
      <c r="H12" s="17">
        <f t="shared" si="1"/>
        <v>401</v>
      </c>
      <c r="I12" s="17">
        <f t="shared" si="1"/>
        <v>351</v>
      </c>
      <c r="J12" s="17">
        <f t="shared" si="1"/>
        <v>393</v>
      </c>
      <c r="K12" s="17">
        <f t="shared" si="1"/>
        <v>471</v>
      </c>
      <c r="L12" s="17">
        <f t="shared" si="1"/>
        <v>390</v>
      </c>
      <c r="M12" s="17">
        <f t="shared" si="1"/>
        <v>454</v>
      </c>
      <c r="N12" s="17">
        <f t="shared" si="1"/>
        <v>425</v>
      </c>
      <c r="O12" s="17">
        <f t="shared" si="1"/>
        <v>336</v>
      </c>
      <c r="P12" s="17">
        <f t="shared" si="1"/>
        <v>424</v>
      </c>
      <c r="Q12" s="17">
        <f>AVERAGE(K10:P11)</f>
        <v>208.33333333333334</v>
      </c>
      <c r="R12" s="17">
        <f>SUM(R10:R11)</f>
        <v>4733</v>
      </c>
      <c r="S12" s="17"/>
      <c r="T12" s="18">
        <f>AVERAGE(E10:P11)</f>
        <v>197.20833333333334</v>
      </c>
      <c r="U12" s="1">
        <f>T12+0.005</f>
        <v>197.21333333333334</v>
      </c>
      <c r="V12" s="39"/>
    </row>
    <row r="13" spans="2:23" ht="27.95" customHeight="1" thickBot="1" x14ac:dyDescent="0.25">
      <c r="B13" s="29"/>
      <c r="C13" s="23"/>
      <c r="D13" s="24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5"/>
      <c r="T13" s="11"/>
      <c r="U13" s="1">
        <f>T16+0.008</f>
        <v>194.54966666666667</v>
      </c>
      <c r="V13" s="30"/>
    </row>
    <row r="14" spans="2:23" ht="27.95" customHeight="1" thickBot="1" x14ac:dyDescent="0.25">
      <c r="B14" s="35">
        <v>3</v>
      </c>
      <c r="C14" s="15">
        <v>1</v>
      </c>
      <c r="D14" s="16" t="s">
        <v>49</v>
      </c>
      <c r="E14" s="17">
        <v>171</v>
      </c>
      <c r="F14" s="17">
        <v>172</v>
      </c>
      <c r="G14" s="17">
        <v>187</v>
      </c>
      <c r="H14" s="17">
        <v>208</v>
      </c>
      <c r="I14" s="17">
        <v>196</v>
      </c>
      <c r="J14" s="17">
        <v>185</v>
      </c>
      <c r="K14" s="17">
        <v>223</v>
      </c>
      <c r="L14" s="17">
        <v>156</v>
      </c>
      <c r="M14" s="17">
        <v>212</v>
      </c>
      <c r="N14" s="17">
        <v>180</v>
      </c>
      <c r="O14" s="17">
        <v>267</v>
      </c>
      <c r="P14" s="17">
        <v>163</v>
      </c>
      <c r="Q14" s="17">
        <f>AVERAGE(K14:P14)</f>
        <v>200.16666666666666</v>
      </c>
      <c r="R14" s="17">
        <f>SUM(E14:J14,K14:P14)</f>
        <v>2320</v>
      </c>
      <c r="S14" s="17">
        <f>AVERAGE(E14:J14,K14:P14)</f>
        <v>193.33333333333334</v>
      </c>
      <c r="T14" s="18">
        <f>AVERAGE(E14:P14)</f>
        <v>193.33333333333334</v>
      </c>
      <c r="U14" s="1">
        <f>T16+0.007</f>
        <v>194.54866666666666</v>
      </c>
      <c r="V14" s="37" t="s">
        <v>56</v>
      </c>
    </row>
    <row r="15" spans="2:23" ht="27.95" customHeight="1" thickBot="1" x14ac:dyDescent="0.25">
      <c r="B15" s="36"/>
      <c r="C15" s="15">
        <v>2</v>
      </c>
      <c r="D15" s="16" t="s">
        <v>23</v>
      </c>
      <c r="E15" s="17">
        <v>190</v>
      </c>
      <c r="F15" s="17">
        <v>210</v>
      </c>
      <c r="G15" s="17">
        <v>197</v>
      </c>
      <c r="H15" s="17">
        <v>180</v>
      </c>
      <c r="I15" s="17">
        <v>192</v>
      </c>
      <c r="J15" s="17">
        <v>196</v>
      </c>
      <c r="K15" s="17">
        <v>210</v>
      </c>
      <c r="L15" s="17">
        <v>204</v>
      </c>
      <c r="M15" s="17">
        <v>209</v>
      </c>
      <c r="N15" s="17">
        <v>185</v>
      </c>
      <c r="O15" s="17">
        <v>181</v>
      </c>
      <c r="P15" s="17">
        <v>195</v>
      </c>
      <c r="Q15" s="17">
        <f>AVERAGE(K15:P15)</f>
        <v>197.33333333333334</v>
      </c>
      <c r="R15" s="17">
        <f>SUM(E15:J15,K15:P15)</f>
        <v>2349</v>
      </c>
      <c r="S15" s="17">
        <f>AVERAGE(E15:J15,K15:P15)</f>
        <v>195.75</v>
      </c>
      <c r="T15" s="18">
        <f>AVERAGE(E15:P15)</f>
        <v>195.75</v>
      </c>
      <c r="U15" s="1">
        <f>T16+0.006</f>
        <v>194.54766666666666</v>
      </c>
      <c r="V15" s="38"/>
    </row>
    <row r="16" spans="2:23" ht="27.95" customHeight="1" thickBot="1" x14ac:dyDescent="0.25">
      <c r="B16" s="13"/>
      <c r="C16" s="14"/>
      <c r="D16" s="17" t="s">
        <v>22</v>
      </c>
      <c r="E16" s="17">
        <f t="shared" ref="E16:P16" si="2">SUM(E14:E15)</f>
        <v>361</v>
      </c>
      <c r="F16" s="17">
        <f t="shared" si="2"/>
        <v>382</v>
      </c>
      <c r="G16" s="17">
        <f t="shared" si="2"/>
        <v>384</v>
      </c>
      <c r="H16" s="17">
        <f t="shared" si="2"/>
        <v>388</v>
      </c>
      <c r="I16" s="17">
        <f t="shared" si="2"/>
        <v>388</v>
      </c>
      <c r="J16" s="17">
        <f t="shared" si="2"/>
        <v>381</v>
      </c>
      <c r="K16" s="17">
        <f t="shared" si="2"/>
        <v>433</v>
      </c>
      <c r="L16" s="17">
        <f t="shared" si="2"/>
        <v>360</v>
      </c>
      <c r="M16" s="17">
        <f t="shared" si="2"/>
        <v>421</v>
      </c>
      <c r="N16" s="17">
        <f t="shared" si="2"/>
        <v>365</v>
      </c>
      <c r="O16" s="17">
        <f t="shared" si="2"/>
        <v>448</v>
      </c>
      <c r="P16" s="17">
        <f t="shared" si="2"/>
        <v>358</v>
      </c>
      <c r="Q16" s="17">
        <f>AVERAGE(K14:P15)</f>
        <v>198.75</v>
      </c>
      <c r="R16" s="17">
        <f>SUM(R14:R15)</f>
        <v>4669</v>
      </c>
      <c r="S16" s="17"/>
      <c r="T16" s="18">
        <f>AVERAGE(E14:P15)</f>
        <v>194.54166666666666</v>
      </c>
      <c r="U16" s="1">
        <f>T16+0.005</f>
        <v>194.54666666666665</v>
      </c>
      <c r="V16" s="39"/>
    </row>
    <row r="17" spans="2:22" ht="27.95" customHeight="1" thickBot="1" x14ac:dyDescent="0.25">
      <c r="B17" s="7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11"/>
      <c r="U17" s="1">
        <f>T20+0.008</f>
        <v>186.63300000000001</v>
      </c>
      <c r="V17" s="22"/>
    </row>
    <row r="18" spans="2:22" ht="27.95" customHeight="1" thickBot="1" x14ac:dyDescent="0.25">
      <c r="B18" s="33">
        <v>4</v>
      </c>
      <c r="C18" s="15">
        <v>15</v>
      </c>
      <c r="D18" s="16" t="s">
        <v>28</v>
      </c>
      <c r="E18" s="17">
        <v>154</v>
      </c>
      <c r="F18" s="17">
        <v>205</v>
      </c>
      <c r="G18" s="17">
        <v>215</v>
      </c>
      <c r="H18" s="17">
        <v>179</v>
      </c>
      <c r="I18" s="17">
        <v>103</v>
      </c>
      <c r="J18" s="17">
        <v>211</v>
      </c>
      <c r="K18" s="17">
        <v>190</v>
      </c>
      <c r="L18" s="17">
        <v>200</v>
      </c>
      <c r="M18" s="17">
        <v>195</v>
      </c>
      <c r="N18" s="17">
        <v>213</v>
      </c>
      <c r="O18" s="17">
        <v>217</v>
      </c>
      <c r="P18" s="17">
        <v>219</v>
      </c>
      <c r="Q18" s="17">
        <f>AVERAGE(K18:P18)</f>
        <v>205.66666666666666</v>
      </c>
      <c r="R18" s="17">
        <f>SUM(E18:J18,K18:P18)</f>
        <v>2301</v>
      </c>
      <c r="S18" s="17">
        <f>AVERAGE(E18:J18,K18:P18)</f>
        <v>191.75</v>
      </c>
      <c r="T18" s="18">
        <f>AVERAGE(E18:P18)</f>
        <v>191.75</v>
      </c>
      <c r="U18" s="1">
        <f>T20+0.007</f>
        <v>186.63200000000001</v>
      </c>
      <c r="V18" s="1"/>
    </row>
    <row r="19" spans="2:22" ht="27.95" customHeight="1" thickBot="1" x14ac:dyDescent="0.25">
      <c r="B19" s="34"/>
      <c r="C19" s="15">
        <v>16</v>
      </c>
      <c r="D19" s="16" t="s">
        <v>29</v>
      </c>
      <c r="E19" s="17">
        <v>165</v>
      </c>
      <c r="F19" s="17">
        <v>132</v>
      </c>
      <c r="G19" s="17">
        <v>189</v>
      </c>
      <c r="H19" s="17">
        <v>204</v>
      </c>
      <c r="I19" s="17">
        <v>203</v>
      </c>
      <c r="J19" s="17">
        <v>214</v>
      </c>
      <c r="K19" s="17">
        <v>152</v>
      </c>
      <c r="L19" s="17">
        <v>159</v>
      </c>
      <c r="M19" s="17">
        <v>184</v>
      </c>
      <c r="N19" s="17">
        <v>149</v>
      </c>
      <c r="O19" s="17">
        <v>193</v>
      </c>
      <c r="P19" s="17">
        <v>234</v>
      </c>
      <c r="Q19" s="17">
        <f>AVERAGE(K19:P19)</f>
        <v>178.5</v>
      </c>
      <c r="R19" s="17">
        <f>SUM(E19:J19,K19:P19)</f>
        <v>2178</v>
      </c>
      <c r="S19" s="17">
        <f>AVERAGE(E19:J19,K19:P19)</f>
        <v>181.5</v>
      </c>
      <c r="T19" s="18">
        <f>AVERAGE(E19:P19)</f>
        <v>181.5</v>
      </c>
      <c r="U19" s="1">
        <f>T20+0.006</f>
        <v>186.631</v>
      </c>
      <c r="V19" s="1"/>
    </row>
    <row r="20" spans="2:22" ht="27.95" customHeight="1" thickBot="1" x14ac:dyDescent="0.25">
      <c r="B20" s="13"/>
      <c r="C20" s="14"/>
      <c r="D20" s="17" t="s">
        <v>30</v>
      </c>
      <c r="E20" s="17">
        <f t="shared" ref="E20:P20" si="3">SUM(E18:E19)</f>
        <v>319</v>
      </c>
      <c r="F20" s="17">
        <f t="shared" si="3"/>
        <v>337</v>
      </c>
      <c r="G20" s="17">
        <f t="shared" si="3"/>
        <v>404</v>
      </c>
      <c r="H20" s="17">
        <f t="shared" si="3"/>
        <v>383</v>
      </c>
      <c r="I20" s="17">
        <f t="shared" si="3"/>
        <v>306</v>
      </c>
      <c r="J20" s="17">
        <f t="shared" si="3"/>
        <v>425</v>
      </c>
      <c r="K20" s="17">
        <f t="shared" si="3"/>
        <v>342</v>
      </c>
      <c r="L20" s="17">
        <f t="shared" si="3"/>
        <v>359</v>
      </c>
      <c r="M20" s="17">
        <f t="shared" si="3"/>
        <v>379</v>
      </c>
      <c r="N20" s="17">
        <f t="shared" si="3"/>
        <v>362</v>
      </c>
      <c r="O20" s="17">
        <f t="shared" si="3"/>
        <v>410</v>
      </c>
      <c r="P20" s="17">
        <f t="shared" si="3"/>
        <v>453</v>
      </c>
      <c r="Q20" s="17">
        <f>AVERAGE(K18:P19)</f>
        <v>192.08333333333334</v>
      </c>
      <c r="R20" s="17">
        <f>SUM(R18:R19)</f>
        <v>4479</v>
      </c>
      <c r="S20" s="17"/>
      <c r="T20" s="18">
        <f>AVERAGE(E18:P19)</f>
        <v>186.625</v>
      </c>
      <c r="U20" s="1">
        <f>T20+0.005</f>
        <v>186.63</v>
      </c>
      <c r="V20" s="1"/>
    </row>
    <row r="21" spans="2:22" ht="27.95" customHeight="1" thickBot="1" x14ac:dyDescent="0.25">
      <c r="B21" s="7"/>
      <c r="C21" s="10"/>
      <c r="D21" s="10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10"/>
      <c r="T21" s="11"/>
      <c r="U21" s="1">
        <f>T24+0.008</f>
        <v>186.04966666666667</v>
      </c>
      <c r="V21" s="1"/>
    </row>
    <row r="22" spans="2:22" ht="27.95" customHeight="1" thickBot="1" x14ac:dyDescent="0.25">
      <c r="B22" s="33">
        <v>5</v>
      </c>
      <c r="C22" s="15">
        <v>11</v>
      </c>
      <c r="D22" s="16" t="s">
        <v>26</v>
      </c>
      <c r="E22" s="17">
        <v>173</v>
      </c>
      <c r="F22" s="17">
        <v>232</v>
      </c>
      <c r="G22" s="17">
        <v>143</v>
      </c>
      <c r="H22" s="17">
        <v>176</v>
      </c>
      <c r="I22" s="17">
        <v>220</v>
      </c>
      <c r="J22" s="17">
        <v>192</v>
      </c>
      <c r="K22" s="17">
        <v>203</v>
      </c>
      <c r="L22" s="17">
        <v>163</v>
      </c>
      <c r="M22" s="17">
        <v>196</v>
      </c>
      <c r="N22" s="17">
        <v>174</v>
      </c>
      <c r="O22" s="17">
        <v>162</v>
      </c>
      <c r="P22" s="17">
        <v>213</v>
      </c>
      <c r="Q22" s="17">
        <f>AVERAGE(K22:P22)</f>
        <v>185.16666666666666</v>
      </c>
      <c r="R22" s="17">
        <f>SUM(E22:J22,K22:P22)</f>
        <v>2247</v>
      </c>
      <c r="S22" s="17">
        <f>AVERAGE(E22:J22,K22:P22)</f>
        <v>187.25</v>
      </c>
      <c r="T22" s="18">
        <f>AVERAGE(E22:P22)</f>
        <v>187.25</v>
      </c>
      <c r="U22" s="1">
        <f>T24+0.007</f>
        <v>186.04866666666666</v>
      </c>
      <c r="V22" s="1"/>
    </row>
    <row r="23" spans="2:22" ht="27.95" customHeight="1" thickBot="1" x14ac:dyDescent="0.25">
      <c r="B23" s="34"/>
      <c r="C23" s="15">
        <v>12</v>
      </c>
      <c r="D23" s="16" t="s">
        <v>46</v>
      </c>
      <c r="E23" s="17">
        <v>202</v>
      </c>
      <c r="F23" s="17">
        <v>180</v>
      </c>
      <c r="G23" s="17">
        <v>198</v>
      </c>
      <c r="H23" s="17">
        <v>178</v>
      </c>
      <c r="I23" s="17">
        <v>176</v>
      </c>
      <c r="J23" s="17">
        <v>159</v>
      </c>
      <c r="K23" s="17">
        <v>157</v>
      </c>
      <c r="L23" s="17">
        <v>186</v>
      </c>
      <c r="M23" s="17">
        <v>200</v>
      </c>
      <c r="N23" s="17">
        <v>212</v>
      </c>
      <c r="O23" s="17">
        <v>196</v>
      </c>
      <c r="P23" s="17">
        <v>174</v>
      </c>
      <c r="Q23" s="17">
        <f>AVERAGE(K23:P23)</f>
        <v>187.5</v>
      </c>
      <c r="R23" s="17">
        <f>SUM(E23:J23,K23:P23)</f>
        <v>2218</v>
      </c>
      <c r="S23" s="17">
        <f>AVERAGE(E23:J23,K23:P23)</f>
        <v>184.83333333333334</v>
      </c>
      <c r="T23" s="18">
        <f>AVERAGE(E23:P23)</f>
        <v>184.83333333333334</v>
      </c>
      <c r="U23" s="1">
        <f>T24+0.006</f>
        <v>186.04766666666666</v>
      </c>
      <c r="V23" s="1"/>
    </row>
    <row r="24" spans="2:22" ht="27.95" customHeight="1" thickBot="1" x14ac:dyDescent="0.25">
      <c r="B24" s="13"/>
      <c r="C24" s="14"/>
      <c r="D24" s="17" t="s">
        <v>27</v>
      </c>
      <c r="E24" s="17">
        <f t="shared" ref="E24:P24" si="4">SUM(E22:E23)</f>
        <v>375</v>
      </c>
      <c r="F24" s="17">
        <f t="shared" si="4"/>
        <v>412</v>
      </c>
      <c r="G24" s="17">
        <f t="shared" si="4"/>
        <v>341</v>
      </c>
      <c r="H24" s="17">
        <f t="shared" si="4"/>
        <v>354</v>
      </c>
      <c r="I24" s="17">
        <f t="shared" si="4"/>
        <v>396</v>
      </c>
      <c r="J24" s="17">
        <f t="shared" si="4"/>
        <v>351</v>
      </c>
      <c r="K24" s="17">
        <f t="shared" si="4"/>
        <v>360</v>
      </c>
      <c r="L24" s="17">
        <f t="shared" si="4"/>
        <v>349</v>
      </c>
      <c r="M24" s="17">
        <f t="shared" si="4"/>
        <v>396</v>
      </c>
      <c r="N24" s="17">
        <f t="shared" si="4"/>
        <v>386</v>
      </c>
      <c r="O24" s="17">
        <f t="shared" si="4"/>
        <v>358</v>
      </c>
      <c r="P24" s="17">
        <f t="shared" si="4"/>
        <v>387</v>
      </c>
      <c r="Q24" s="17">
        <f>AVERAGE(K22:P23)</f>
        <v>186.33333333333334</v>
      </c>
      <c r="R24" s="17">
        <f>SUM(R22:R23)</f>
        <v>4465</v>
      </c>
      <c r="S24" s="17"/>
      <c r="T24" s="18">
        <f>AVERAGE(E22:P23)</f>
        <v>186.04166666666666</v>
      </c>
      <c r="U24" s="1">
        <f>T24+0.005</f>
        <v>186.04666666666665</v>
      </c>
      <c r="V24" s="1"/>
    </row>
    <row r="25" spans="2:22" ht="27.95" customHeight="1" thickBot="1" x14ac:dyDescent="0.25">
      <c r="B25" s="12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11"/>
      <c r="U25" s="1">
        <f>T28+0.008</f>
        <v>179.13300000000001</v>
      </c>
      <c r="V25" s="1"/>
    </row>
    <row r="26" spans="2:22" ht="27.95" customHeight="1" thickBot="1" x14ac:dyDescent="0.25">
      <c r="B26" s="33">
        <v>6</v>
      </c>
      <c r="C26" s="15">
        <v>34</v>
      </c>
      <c r="D26" s="16" t="s">
        <v>40</v>
      </c>
      <c r="E26" s="17">
        <v>151</v>
      </c>
      <c r="F26" s="17">
        <v>199</v>
      </c>
      <c r="G26" s="17">
        <v>176</v>
      </c>
      <c r="H26" s="17">
        <v>177</v>
      </c>
      <c r="I26" s="17">
        <v>205</v>
      </c>
      <c r="J26" s="17">
        <v>200</v>
      </c>
      <c r="K26" s="17">
        <v>171</v>
      </c>
      <c r="L26" s="17">
        <v>153</v>
      </c>
      <c r="M26" s="17">
        <v>186</v>
      </c>
      <c r="N26" s="17">
        <v>192</v>
      </c>
      <c r="O26" s="17">
        <v>210</v>
      </c>
      <c r="P26" s="17">
        <v>168</v>
      </c>
      <c r="Q26" s="17">
        <f>AVERAGE(K27:P27)</f>
        <v>183.16666666666666</v>
      </c>
      <c r="R26" s="17">
        <f>SUM(E26:J26,K26:P26)</f>
        <v>2188</v>
      </c>
      <c r="S26" s="17">
        <f>AVERAGE(E26:J26,K26:P26)</f>
        <v>182.33333333333334</v>
      </c>
      <c r="T26" s="18">
        <f>AVERAGE(E26:P26)</f>
        <v>182.33333333333334</v>
      </c>
      <c r="U26" s="1">
        <f>T28+0.007</f>
        <v>179.13200000000001</v>
      </c>
      <c r="V26" s="1"/>
    </row>
    <row r="27" spans="2:22" ht="27.95" customHeight="1" thickBot="1" x14ac:dyDescent="0.25">
      <c r="B27" s="34"/>
      <c r="C27" s="15">
        <v>33</v>
      </c>
      <c r="D27" s="16" t="s">
        <v>39</v>
      </c>
      <c r="E27" s="17">
        <v>192</v>
      </c>
      <c r="F27" s="17">
        <v>167</v>
      </c>
      <c r="G27" s="17">
        <v>127</v>
      </c>
      <c r="H27" s="17">
        <v>144</v>
      </c>
      <c r="I27" s="17">
        <v>193</v>
      </c>
      <c r="J27" s="17">
        <v>189</v>
      </c>
      <c r="K27" s="17">
        <v>172</v>
      </c>
      <c r="L27" s="17">
        <v>223</v>
      </c>
      <c r="M27" s="17">
        <v>178</v>
      </c>
      <c r="N27" s="17">
        <v>213</v>
      </c>
      <c r="O27" s="17">
        <v>147</v>
      </c>
      <c r="P27" s="17">
        <v>166</v>
      </c>
      <c r="Q27" s="17">
        <f>AVERAGE(K26:P26)</f>
        <v>180</v>
      </c>
      <c r="R27" s="17">
        <f>SUM(E27:J27,K27:P27)</f>
        <v>2111</v>
      </c>
      <c r="S27" s="17">
        <f>AVERAGE(E27:J27,K27:P27)</f>
        <v>175.91666666666666</v>
      </c>
      <c r="T27" s="18">
        <f>AVERAGE(E27:P27)</f>
        <v>175.91666666666666</v>
      </c>
      <c r="U27" s="1">
        <f>T28+0.006</f>
        <v>179.131</v>
      </c>
      <c r="V27" s="1"/>
    </row>
    <row r="28" spans="2:22" ht="27.95" customHeight="1" thickBot="1" x14ac:dyDescent="0.25">
      <c r="B28" s="13"/>
      <c r="C28" s="14"/>
      <c r="D28" s="17" t="s">
        <v>51</v>
      </c>
      <c r="E28" s="17">
        <f>SUM(E26:E27)</f>
        <v>343</v>
      </c>
      <c r="F28" s="17">
        <f t="shared" ref="F28:P28" si="5">SUM(F26:F27)</f>
        <v>366</v>
      </c>
      <c r="G28" s="17">
        <f t="shared" si="5"/>
        <v>303</v>
      </c>
      <c r="H28" s="17">
        <f t="shared" si="5"/>
        <v>321</v>
      </c>
      <c r="I28" s="17">
        <f t="shared" si="5"/>
        <v>398</v>
      </c>
      <c r="J28" s="17">
        <f t="shared" si="5"/>
        <v>389</v>
      </c>
      <c r="K28" s="17">
        <f t="shared" si="5"/>
        <v>343</v>
      </c>
      <c r="L28" s="17">
        <f t="shared" si="5"/>
        <v>376</v>
      </c>
      <c r="M28" s="17">
        <f t="shared" si="5"/>
        <v>364</v>
      </c>
      <c r="N28" s="17">
        <f t="shared" si="5"/>
        <v>405</v>
      </c>
      <c r="O28" s="17">
        <f t="shared" si="5"/>
        <v>357</v>
      </c>
      <c r="P28" s="17">
        <f t="shared" si="5"/>
        <v>334</v>
      </c>
      <c r="Q28" s="17">
        <f>AVERAGE(K27:P27)</f>
        <v>183.16666666666666</v>
      </c>
      <c r="R28" s="17">
        <f>SUM(R26:R27)</f>
        <v>4299</v>
      </c>
      <c r="S28" s="17"/>
      <c r="T28" s="18">
        <f>AVERAGE(E26:P27)</f>
        <v>179.125</v>
      </c>
      <c r="U28" s="1">
        <f>T28+0.005</f>
        <v>179.13</v>
      </c>
      <c r="V28" s="1"/>
    </row>
    <row r="29" spans="2:22" ht="27.95" customHeight="1" thickBot="1" x14ac:dyDescent="0.25">
      <c r="B29" s="12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11"/>
      <c r="U29" s="1">
        <f>T32+0.008</f>
        <v>174.34133333333335</v>
      </c>
      <c r="V29" s="1"/>
    </row>
    <row r="30" spans="2:22" ht="27.95" customHeight="1" thickBot="1" x14ac:dyDescent="0.25">
      <c r="B30" s="33">
        <v>7</v>
      </c>
      <c r="C30" s="15">
        <v>26</v>
      </c>
      <c r="D30" s="16" t="s">
        <v>47</v>
      </c>
      <c r="E30" s="17">
        <v>170</v>
      </c>
      <c r="F30" s="17">
        <v>170</v>
      </c>
      <c r="G30" s="17">
        <v>187</v>
      </c>
      <c r="H30" s="17">
        <v>183</v>
      </c>
      <c r="I30" s="17">
        <v>189</v>
      </c>
      <c r="J30" s="17">
        <v>188</v>
      </c>
      <c r="K30" s="17">
        <v>179</v>
      </c>
      <c r="L30" s="17">
        <v>179</v>
      </c>
      <c r="M30" s="17">
        <v>165</v>
      </c>
      <c r="N30" s="17">
        <v>180</v>
      </c>
      <c r="O30" s="17">
        <v>196</v>
      </c>
      <c r="P30" s="17">
        <v>190</v>
      </c>
      <c r="Q30" s="17">
        <f>AVERAGE(K30:P30)</f>
        <v>181.5</v>
      </c>
      <c r="R30" s="17">
        <f>SUM(E30:J30,K30:P30)</f>
        <v>2176</v>
      </c>
      <c r="S30" s="17">
        <f>AVERAGE(E30:J30,K30:P30)</f>
        <v>181.33333333333334</v>
      </c>
      <c r="T30" s="18">
        <f>AVERAGE(E30:P30)</f>
        <v>181.33333333333334</v>
      </c>
      <c r="U30" s="1">
        <f>T32+0.007</f>
        <v>174.34033333333335</v>
      </c>
      <c r="V30" s="1"/>
    </row>
    <row r="31" spans="2:22" ht="27.95" customHeight="1" thickBot="1" x14ac:dyDescent="0.25">
      <c r="B31" s="34"/>
      <c r="C31" s="15">
        <v>27</v>
      </c>
      <c r="D31" s="16" t="s">
        <v>36</v>
      </c>
      <c r="E31" s="17">
        <v>157</v>
      </c>
      <c r="F31" s="17">
        <v>178</v>
      </c>
      <c r="G31" s="17">
        <v>146</v>
      </c>
      <c r="H31" s="17">
        <v>178</v>
      </c>
      <c r="I31" s="17">
        <v>181</v>
      </c>
      <c r="J31" s="17">
        <v>186</v>
      </c>
      <c r="K31" s="17">
        <v>154</v>
      </c>
      <c r="L31" s="17">
        <v>126</v>
      </c>
      <c r="M31" s="17">
        <v>206</v>
      </c>
      <c r="N31" s="17">
        <v>146</v>
      </c>
      <c r="O31" s="17">
        <v>164</v>
      </c>
      <c r="P31" s="17">
        <v>186</v>
      </c>
      <c r="Q31" s="17">
        <f>AVERAGE(K31:P31)</f>
        <v>163.66666666666666</v>
      </c>
      <c r="R31" s="17">
        <f>SUM(E31:J31,K31:P31)</f>
        <v>2008</v>
      </c>
      <c r="S31" s="17">
        <f>AVERAGE(E31:J31,K31:P31)</f>
        <v>167.33333333333334</v>
      </c>
      <c r="T31" s="18">
        <f>AVERAGE(E31:P31)</f>
        <v>167.33333333333334</v>
      </c>
      <c r="U31" s="1">
        <f>T32+0.006</f>
        <v>174.33933333333334</v>
      </c>
      <c r="V31" s="1"/>
    </row>
    <row r="32" spans="2:22" ht="27.95" customHeight="1" thickBot="1" x14ac:dyDescent="0.25">
      <c r="B32" s="13"/>
      <c r="C32" s="14"/>
      <c r="D32" s="17" t="s">
        <v>50</v>
      </c>
      <c r="E32" s="17">
        <f t="shared" ref="E32:P32" si="6">SUM(E30:E31)</f>
        <v>327</v>
      </c>
      <c r="F32" s="17">
        <f t="shared" si="6"/>
        <v>348</v>
      </c>
      <c r="G32" s="17">
        <f t="shared" si="6"/>
        <v>333</v>
      </c>
      <c r="H32" s="17">
        <f t="shared" si="6"/>
        <v>361</v>
      </c>
      <c r="I32" s="17">
        <f t="shared" si="6"/>
        <v>370</v>
      </c>
      <c r="J32" s="17">
        <f t="shared" si="6"/>
        <v>374</v>
      </c>
      <c r="K32" s="17">
        <f t="shared" si="6"/>
        <v>333</v>
      </c>
      <c r="L32" s="17">
        <f t="shared" si="6"/>
        <v>305</v>
      </c>
      <c r="M32" s="17">
        <f t="shared" si="6"/>
        <v>371</v>
      </c>
      <c r="N32" s="17">
        <f t="shared" si="6"/>
        <v>326</v>
      </c>
      <c r="O32" s="17">
        <f t="shared" si="6"/>
        <v>360</v>
      </c>
      <c r="P32" s="17">
        <f t="shared" si="6"/>
        <v>376</v>
      </c>
      <c r="Q32" s="17">
        <f>AVERAGE(K30:P31)</f>
        <v>172.58333333333334</v>
      </c>
      <c r="R32" s="17">
        <f>SUM(R30:R31)</f>
        <v>4184</v>
      </c>
      <c r="S32" s="17"/>
      <c r="T32" s="18">
        <f>AVERAGE(E30:P31)</f>
        <v>174.33333333333334</v>
      </c>
      <c r="U32" s="1">
        <f>T32+0.005</f>
        <v>174.33833333333334</v>
      </c>
      <c r="V32" s="1"/>
    </row>
    <row r="33" spans="2:22" ht="27.95" customHeight="1" thickBot="1" x14ac:dyDescent="0.25">
      <c r="B33" s="12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11"/>
      <c r="U33" s="1">
        <f>T36+0.008</f>
        <v>156.84133333333335</v>
      </c>
      <c r="V33" s="1"/>
    </row>
    <row r="34" spans="2:22" ht="27.95" customHeight="1" thickBot="1" x14ac:dyDescent="0.25">
      <c r="B34" s="33">
        <v>8</v>
      </c>
      <c r="C34" s="15">
        <v>7</v>
      </c>
      <c r="D34" s="16" t="s">
        <v>45</v>
      </c>
      <c r="E34" s="17">
        <v>153</v>
      </c>
      <c r="F34" s="17">
        <v>188</v>
      </c>
      <c r="G34" s="17">
        <v>144</v>
      </c>
      <c r="H34" s="17">
        <v>201</v>
      </c>
      <c r="I34" s="17">
        <v>161</v>
      </c>
      <c r="J34" s="17">
        <v>182</v>
      </c>
      <c r="K34" s="17">
        <v>146</v>
      </c>
      <c r="L34" s="17">
        <v>155</v>
      </c>
      <c r="M34" s="17">
        <v>138</v>
      </c>
      <c r="N34" s="17">
        <v>130</v>
      </c>
      <c r="O34" s="17">
        <v>153</v>
      </c>
      <c r="P34" s="17">
        <v>110</v>
      </c>
      <c r="Q34" s="17">
        <f>AVERAGE(K34:P34)</f>
        <v>138.66666666666666</v>
      </c>
      <c r="R34" s="17">
        <f>SUM(E34:J34,K34:P34)</f>
        <v>1861</v>
      </c>
      <c r="S34" s="17">
        <f>AVERAGE(E34:J34,K34:P34)</f>
        <v>155.08333333333334</v>
      </c>
      <c r="T34" s="18">
        <f>AVERAGE(E34:P34)</f>
        <v>155.08333333333334</v>
      </c>
      <c r="U34" s="1">
        <f>T36+0.007</f>
        <v>156.84033333333335</v>
      </c>
      <c r="V34" s="1"/>
    </row>
    <row r="35" spans="2:22" ht="27.95" customHeight="1" thickBot="1" x14ac:dyDescent="0.25">
      <c r="B35" s="34"/>
      <c r="C35" s="15">
        <v>8</v>
      </c>
      <c r="D35" s="16" t="s">
        <v>25</v>
      </c>
      <c r="E35" s="17">
        <v>179</v>
      </c>
      <c r="F35" s="17">
        <v>190</v>
      </c>
      <c r="G35" s="17">
        <v>169</v>
      </c>
      <c r="H35" s="17">
        <v>118</v>
      </c>
      <c r="I35" s="17">
        <v>164</v>
      </c>
      <c r="J35" s="17">
        <v>167</v>
      </c>
      <c r="K35" s="17">
        <v>149</v>
      </c>
      <c r="L35" s="17">
        <v>146</v>
      </c>
      <c r="M35" s="17">
        <v>159</v>
      </c>
      <c r="N35" s="17">
        <v>148</v>
      </c>
      <c r="O35" s="17">
        <v>140</v>
      </c>
      <c r="P35" s="17">
        <v>174</v>
      </c>
      <c r="Q35" s="17">
        <f>AVERAGE(K35:P35)</f>
        <v>152.66666666666666</v>
      </c>
      <c r="R35" s="17">
        <f>SUM(E35:J35,K35:P35)</f>
        <v>1903</v>
      </c>
      <c r="S35" s="17">
        <f>AVERAGE(E35:J35,K35:P35)</f>
        <v>158.58333333333334</v>
      </c>
      <c r="T35" s="18">
        <f>AVERAGE(E35:P35)</f>
        <v>158.58333333333334</v>
      </c>
      <c r="U35" s="1">
        <f>T36+0.006</f>
        <v>156.83933333333334</v>
      </c>
      <c r="V35" s="1"/>
    </row>
    <row r="36" spans="2:22" ht="27.95" customHeight="1" thickBot="1" x14ac:dyDescent="0.25">
      <c r="B36" s="13"/>
      <c r="C36" s="14"/>
      <c r="D36" s="17" t="s">
        <v>24</v>
      </c>
      <c r="E36" s="17">
        <f t="shared" ref="E36:P36" si="7">SUM(E34:E35)</f>
        <v>332</v>
      </c>
      <c r="F36" s="17">
        <f t="shared" si="7"/>
        <v>378</v>
      </c>
      <c r="G36" s="17">
        <f t="shared" si="7"/>
        <v>313</v>
      </c>
      <c r="H36" s="17">
        <f t="shared" si="7"/>
        <v>319</v>
      </c>
      <c r="I36" s="17">
        <f t="shared" si="7"/>
        <v>325</v>
      </c>
      <c r="J36" s="17">
        <f t="shared" si="7"/>
        <v>349</v>
      </c>
      <c r="K36" s="17">
        <f t="shared" si="7"/>
        <v>295</v>
      </c>
      <c r="L36" s="17">
        <f t="shared" si="7"/>
        <v>301</v>
      </c>
      <c r="M36" s="17">
        <f t="shared" si="7"/>
        <v>297</v>
      </c>
      <c r="N36" s="17">
        <f t="shared" si="7"/>
        <v>278</v>
      </c>
      <c r="O36" s="17">
        <f t="shared" si="7"/>
        <v>293</v>
      </c>
      <c r="P36" s="17">
        <f t="shared" si="7"/>
        <v>284</v>
      </c>
      <c r="Q36" s="17">
        <f>AVERAGE(K34:P35)</f>
        <v>145.66666666666666</v>
      </c>
      <c r="R36" s="17">
        <f>SUM(R34:R35)</f>
        <v>3764</v>
      </c>
      <c r="S36" s="17"/>
      <c r="T36" s="18">
        <f>AVERAGE(E34:P35)</f>
        <v>156.83333333333334</v>
      </c>
      <c r="U36" s="1">
        <f>T36+0.005</f>
        <v>156.83833333333334</v>
      </c>
      <c r="V36" s="1"/>
    </row>
    <row r="37" spans="2:22" ht="27.95" customHeight="1" thickBot="1" x14ac:dyDescent="0.25">
      <c r="B37" s="19"/>
      <c r="V37" s="1"/>
    </row>
    <row r="38" spans="2:22" ht="27.95" customHeight="1" thickBot="1" x14ac:dyDescent="0.25">
      <c r="B38" s="33">
        <v>9</v>
      </c>
      <c r="C38" s="15">
        <v>23</v>
      </c>
      <c r="D38" s="16" t="s">
        <v>34</v>
      </c>
      <c r="E38" s="17">
        <v>188</v>
      </c>
      <c r="F38" s="17">
        <v>181</v>
      </c>
      <c r="G38" s="17">
        <v>148</v>
      </c>
      <c r="H38" s="17">
        <v>216</v>
      </c>
      <c r="I38" s="17">
        <v>194</v>
      </c>
      <c r="J38" s="17">
        <v>173</v>
      </c>
      <c r="K38" s="17">
        <v>183</v>
      </c>
      <c r="L38" s="17">
        <v>192</v>
      </c>
      <c r="M38" s="17">
        <v>192</v>
      </c>
      <c r="N38" s="17">
        <v>217</v>
      </c>
      <c r="O38" s="17">
        <v>208</v>
      </c>
      <c r="P38" s="17">
        <v>183</v>
      </c>
      <c r="Q38" s="17">
        <f>AVERAGE(K38:P38)</f>
        <v>195.83333333333334</v>
      </c>
      <c r="R38" s="17">
        <f>SUM(E38:J38,K38:P38)</f>
        <v>2275</v>
      </c>
      <c r="S38" s="17">
        <f>AVERAGE(E38:J38,K38:P38)</f>
        <v>189.58333333333334</v>
      </c>
      <c r="T38" s="18">
        <f>AVERAGE(E38:P38)</f>
        <v>189.58333333333334</v>
      </c>
      <c r="V38" s="1"/>
    </row>
    <row r="39" spans="2:22" ht="27.95" customHeight="1" thickBot="1" x14ac:dyDescent="0.25">
      <c r="B39" s="34"/>
      <c r="C39" s="15"/>
      <c r="D39" s="16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>
        <f>SUM(E39:J39,K39:P39)</f>
        <v>0</v>
      </c>
      <c r="S39" s="17" t="e">
        <f>AVERAGE(E39:J39,K39:P39)</f>
        <v>#DIV/0!</v>
      </c>
      <c r="T39" s="18">
        <v>0</v>
      </c>
      <c r="V39" s="1"/>
    </row>
    <row r="40" spans="2:22" ht="27.95" customHeight="1" thickBot="1" x14ac:dyDescent="0.25">
      <c r="B40" s="13"/>
      <c r="C40" s="14"/>
      <c r="D40" s="17" t="s">
        <v>35</v>
      </c>
      <c r="E40" s="17">
        <f t="shared" ref="E40:P40" si="8">SUM(E38:E38)</f>
        <v>188</v>
      </c>
      <c r="F40" s="17">
        <f t="shared" si="8"/>
        <v>181</v>
      </c>
      <c r="G40" s="17">
        <f t="shared" si="8"/>
        <v>148</v>
      </c>
      <c r="H40" s="17">
        <f t="shared" si="8"/>
        <v>216</v>
      </c>
      <c r="I40" s="17">
        <f t="shared" si="8"/>
        <v>194</v>
      </c>
      <c r="J40" s="17">
        <f t="shared" si="8"/>
        <v>173</v>
      </c>
      <c r="K40" s="17">
        <f t="shared" si="8"/>
        <v>183</v>
      </c>
      <c r="L40" s="17">
        <f t="shared" si="8"/>
        <v>192</v>
      </c>
      <c r="M40" s="17">
        <f t="shared" si="8"/>
        <v>192</v>
      </c>
      <c r="N40" s="17">
        <f t="shared" si="8"/>
        <v>217</v>
      </c>
      <c r="O40" s="17">
        <f t="shared" si="8"/>
        <v>208</v>
      </c>
      <c r="P40" s="17">
        <f t="shared" si="8"/>
        <v>183</v>
      </c>
      <c r="Q40" s="17">
        <f>AVERAGE(K38:P38)</f>
        <v>195.83333333333334</v>
      </c>
      <c r="R40" s="17">
        <f>SUM(R38:R39)</f>
        <v>2275</v>
      </c>
      <c r="S40" s="17"/>
      <c r="T40" s="18">
        <f>AVERAGE(E38:P39)</f>
        <v>189.58333333333334</v>
      </c>
      <c r="V40" s="1"/>
    </row>
    <row r="41" spans="2:22" ht="27.95" customHeight="1" thickBot="1" x14ac:dyDescent="0.25">
      <c r="B41" s="7"/>
      <c r="V41" s="1"/>
    </row>
    <row r="42" spans="2:22" ht="27.95" customHeight="1" thickBot="1" x14ac:dyDescent="0.25">
      <c r="B42" s="33">
        <v>10</v>
      </c>
      <c r="C42" s="15">
        <v>30</v>
      </c>
      <c r="D42" s="16" t="s">
        <v>37</v>
      </c>
      <c r="E42" s="17">
        <v>116</v>
      </c>
      <c r="F42" s="17">
        <v>158</v>
      </c>
      <c r="G42" s="17">
        <v>152</v>
      </c>
      <c r="H42" s="17">
        <v>158</v>
      </c>
      <c r="I42" s="17">
        <v>157</v>
      </c>
      <c r="J42" s="17">
        <v>159</v>
      </c>
      <c r="K42" s="17">
        <v>141</v>
      </c>
      <c r="L42" s="17">
        <v>159</v>
      </c>
      <c r="M42" s="17">
        <v>152</v>
      </c>
      <c r="N42" s="17">
        <v>133</v>
      </c>
      <c r="O42" s="17">
        <v>122</v>
      </c>
      <c r="P42" s="17">
        <v>156</v>
      </c>
      <c r="Q42" s="17">
        <f>AVERAGE(K42:P42)</f>
        <v>143.83333333333334</v>
      </c>
      <c r="R42" s="17">
        <f>SUM(E42:J42,K42:P42)</f>
        <v>1763</v>
      </c>
      <c r="S42" s="17">
        <f>AVERAGE(E42:J42,K42:P42)</f>
        <v>146.91666666666666</v>
      </c>
      <c r="T42" s="18">
        <f>AVERAGE(E42:P42)</f>
        <v>146.91666666666666</v>
      </c>
      <c r="V42" s="1"/>
    </row>
    <row r="43" spans="2:22" ht="27.95" customHeight="1" thickBot="1" x14ac:dyDescent="0.25">
      <c r="B43" s="34"/>
      <c r="C43" s="15"/>
      <c r="D43" s="16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 t="e">
        <f>AVERAGE(K43:P43)</f>
        <v>#DIV/0!</v>
      </c>
      <c r="R43" s="17">
        <f>SUM(E43:J43,K43:P43)</f>
        <v>0</v>
      </c>
      <c r="S43" s="17" t="e">
        <f>AVERAGE(E43:J43,K43:P43)</f>
        <v>#DIV/0!</v>
      </c>
      <c r="T43" s="18">
        <v>0</v>
      </c>
      <c r="V43" s="1"/>
    </row>
    <row r="44" spans="2:22" ht="27.95" customHeight="1" thickBot="1" x14ac:dyDescent="0.25">
      <c r="B44" s="13"/>
      <c r="C44" s="14"/>
      <c r="D44" s="17" t="s">
        <v>38</v>
      </c>
      <c r="E44" s="17">
        <f t="shared" ref="E44:P44" si="9">SUM(E42:E43)</f>
        <v>116</v>
      </c>
      <c r="F44" s="17">
        <f t="shared" si="9"/>
        <v>158</v>
      </c>
      <c r="G44" s="17">
        <f t="shared" si="9"/>
        <v>152</v>
      </c>
      <c r="H44" s="17">
        <f t="shared" si="9"/>
        <v>158</v>
      </c>
      <c r="I44" s="17">
        <f t="shared" si="9"/>
        <v>157</v>
      </c>
      <c r="J44" s="17">
        <f t="shared" si="9"/>
        <v>159</v>
      </c>
      <c r="K44" s="17">
        <f t="shared" si="9"/>
        <v>141</v>
      </c>
      <c r="L44" s="17">
        <f t="shared" si="9"/>
        <v>159</v>
      </c>
      <c r="M44" s="17">
        <f t="shared" si="9"/>
        <v>152</v>
      </c>
      <c r="N44" s="17">
        <f t="shared" si="9"/>
        <v>133</v>
      </c>
      <c r="O44" s="17">
        <f t="shared" si="9"/>
        <v>122</v>
      </c>
      <c r="P44" s="17">
        <f t="shared" si="9"/>
        <v>156</v>
      </c>
      <c r="Q44" s="17">
        <f>AVERAGE(K42:P43)</f>
        <v>143.83333333333334</v>
      </c>
      <c r="R44" s="17">
        <f>SUM(R42:R43)</f>
        <v>1763</v>
      </c>
      <c r="S44" s="17"/>
      <c r="T44" s="18">
        <f>AVERAGE(E42:P43)</f>
        <v>146.91666666666666</v>
      </c>
      <c r="V44" s="1"/>
    </row>
    <row r="45" spans="2:22" ht="5.0999999999999996" customHeight="1" x14ac:dyDescent="0.2">
      <c r="B45" s="2"/>
      <c r="V45" s="1"/>
    </row>
    <row r="46" spans="2:22" x14ac:dyDescent="0.2">
      <c r="V46" s="1"/>
    </row>
    <row r="47" spans="2:22" x14ac:dyDescent="0.2">
      <c r="T47" s="1"/>
      <c r="V47" s="1"/>
    </row>
    <row r="48" spans="2:22" x14ac:dyDescent="0.2">
      <c r="T48" s="1"/>
      <c r="V48" s="1"/>
    </row>
    <row r="49" spans="20:22" x14ac:dyDescent="0.2">
      <c r="T49" s="1"/>
      <c r="V49" s="1"/>
    </row>
    <row r="50" spans="20:22" x14ac:dyDescent="0.2">
      <c r="T50" s="1"/>
      <c r="V50" s="1"/>
    </row>
    <row r="51" spans="20:22" x14ac:dyDescent="0.2">
      <c r="T51" s="1"/>
      <c r="V51" s="1"/>
    </row>
    <row r="52" spans="20:22" x14ac:dyDescent="0.2">
      <c r="T52" s="1"/>
      <c r="V52" s="1"/>
    </row>
  </sheetData>
  <sheetProtection password="C7FD" sheet="1" objects="1" scenarios="1" selectLockedCells="1" selectUnlockedCells="1"/>
  <sortState ref="C5:U36">
    <sortCondition descending="1" ref="U5:U36"/>
  </sortState>
  <mergeCells count="15">
    <mergeCell ref="B1:V1"/>
    <mergeCell ref="B2:V3"/>
    <mergeCell ref="B30:B31"/>
    <mergeCell ref="B34:B35"/>
    <mergeCell ref="B42:B43"/>
    <mergeCell ref="B38:B39"/>
    <mergeCell ref="B26:B27"/>
    <mergeCell ref="B22:B23"/>
    <mergeCell ref="B18:B19"/>
    <mergeCell ref="B14:B15"/>
    <mergeCell ref="B6:B7"/>
    <mergeCell ref="B10:B11"/>
    <mergeCell ref="V6:V8"/>
    <mergeCell ref="V10:V12"/>
    <mergeCell ref="V14:V16"/>
  </mergeCells>
  <printOptions horizontalCentered="1" verticalCentered="1"/>
  <pageMargins left="0.74803149606299213" right="0.74803149606299213" top="0.98425196850393704" bottom="0.98425196850393704" header="0" footer="0"/>
  <pageSetup scale="52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</sheetPr>
  <dimension ref="B1:X8"/>
  <sheetViews>
    <sheetView showGridLines="0" defaultGridColor="0" colorId="47" zoomScale="80" zoomScaleNormal="75" workbookViewId="0">
      <selection activeCell="N23" sqref="N23"/>
    </sheetView>
  </sheetViews>
  <sheetFormatPr baseColWidth="10" defaultRowHeight="12.75" x14ac:dyDescent="0.2"/>
  <cols>
    <col min="1" max="1" width="2.140625" customWidth="1"/>
    <col min="2" max="2" width="5.28515625" bestFit="1" customWidth="1"/>
    <col min="3" max="3" width="35.7109375" customWidth="1"/>
    <col min="4" max="4" width="15.5703125" customWidth="1"/>
    <col min="5" max="5" width="7.42578125" customWidth="1"/>
    <col min="6" max="11" width="5.7109375" customWidth="1"/>
    <col min="12" max="12" width="8.5703125" customWidth="1"/>
    <col min="13" max="18" width="5.7109375" customWidth="1"/>
    <col min="19" max="19" width="8.5703125" customWidth="1"/>
    <col min="20" max="21" width="9.28515625" customWidth="1"/>
    <col min="22" max="22" width="6.7109375" customWidth="1"/>
    <col min="23" max="23" width="5.140625" bestFit="1" customWidth="1"/>
    <col min="24" max="24" width="9.85546875" customWidth="1"/>
  </cols>
  <sheetData>
    <row r="1" spans="2:24" ht="21.95" customHeight="1" x14ac:dyDescent="0.2"/>
    <row r="2" spans="2:24" ht="40.5" customHeight="1" x14ac:dyDescent="0.2">
      <c r="D2" s="40" t="s">
        <v>18</v>
      </c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</row>
    <row r="3" spans="2:24" ht="50.1" customHeight="1" x14ac:dyDescent="0.2">
      <c r="D3" s="40" t="s">
        <v>20</v>
      </c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</row>
    <row r="4" spans="2:24" ht="21.95" customHeight="1" thickBot="1" x14ac:dyDescent="0.25">
      <c r="C4" t="s">
        <v>0</v>
      </c>
      <c r="F4" t="s">
        <v>5</v>
      </c>
      <c r="G4" t="s">
        <v>6</v>
      </c>
      <c r="H4" t="s">
        <v>7</v>
      </c>
      <c r="I4" t="s">
        <v>8</v>
      </c>
      <c r="J4" t="s">
        <v>9</v>
      </c>
      <c r="K4" t="s">
        <v>10</v>
      </c>
      <c r="L4" t="s">
        <v>11</v>
      </c>
      <c r="M4" t="s">
        <v>12</v>
      </c>
      <c r="N4" t="s">
        <v>13</v>
      </c>
      <c r="O4" t="s">
        <v>14</v>
      </c>
      <c r="P4" t="s">
        <v>15</v>
      </c>
      <c r="Q4" t="s">
        <v>16</v>
      </c>
      <c r="R4" t="s">
        <v>17</v>
      </c>
      <c r="S4" t="s">
        <v>11</v>
      </c>
      <c r="T4" t="s">
        <v>2</v>
      </c>
      <c r="U4" t="s">
        <v>1</v>
      </c>
      <c r="V4" t="s">
        <v>2</v>
      </c>
      <c r="W4" t="s">
        <v>4</v>
      </c>
      <c r="X4" t="s">
        <v>3</v>
      </c>
    </row>
    <row r="5" spans="2:24" ht="17.100000000000001" customHeight="1" thickBot="1" x14ac:dyDescent="0.25">
      <c r="B5" s="40">
        <v>1</v>
      </c>
      <c r="D5" s="40"/>
      <c r="E5" s="40"/>
      <c r="F5">
        <v>158</v>
      </c>
      <c r="G5">
        <v>225</v>
      </c>
      <c r="H5">
        <v>192</v>
      </c>
      <c r="I5">
        <v>162</v>
      </c>
      <c r="J5">
        <v>190</v>
      </c>
      <c r="K5">
        <v>179</v>
      </c>
      <c r="L5">
        <f>AVERAGE(F5:K5)</f>
        <v>184.33333333333334</v>
      </c>
      <c r="M5">
        <v>158</v>
      </c>
      <c r="N5">
        <v>225</v>
      </c>
      <c r="O5">
        <v>192</v>
      </c>
      <c r="P5">
        <v>162</v>
      </c>
      <c r="Q5">
        <v>190</v>
      </c>
      <c r="R5">
        <v>179</v>
      </c>
      <c r="S5">
        <f>AVERAGE(M5:R5)</f>
        <v>184.33333333333334</v>
      </c>
      <c r="T5">
        <v>2093</v>
      </c>
      <c r="U5">
        <v>174</v>
      </c>
      <c r="V5" s="40">
        <f>SUM(F5:K6,M5:R6)</f>
        <v>4404</v>
      </c>
      <c r="W5" s="40">
        <f>COUNT(F5:K6,M5:R6)</f>
        <v>24</v>
      </c>
      <c r="X5" s="40">
        <f>AVERAGE(F5:K6,M5:R6)</f>
        <v>183.5</v>
      </c>
    </row>
    <row r="6" spans="2:24" ht="17.100000000000001" customHeight="1" thickBot="1" x14ac:dyDescent="0.25">
      <c r="B6" s="40"/>
      <c r="D6" s="40"/>
      <c r="E6" s="40"/>
      <c r="F6">
        <v>136</v>
      </c>
      <c r="G6">
        <v>194</v>
      </c>
      <c r="H6">
        <v>180</v>
      </c>
      <c r="I6">
        <v>200</v>
      </c>
      <c r="J6">
        <v>184</v>
      </c>
      <c r="K6">
        <v>202</v>
      </c>
      <c r="L6">
        <f>AVERAGE(F6:K6)</f>
        <v>182.66666666666666</v>
      </c>
      <c r="M6">
        <v>136</v>
      </c>
      <c r="N6">
        <v>194</v>
      </c>
      <c r="O6">
        <v>180</v>
      </c>
      <c r="P6">
        <v>200</v>
      </c>
      <c r="Q6">
        <v>184</v>
      </c>
      <c r="R6">
        <v>202</v>
      </c>
      <c r="S6">
        <f>AVERAGE(M6:R6)</f>
        <v>182.66666666666666</v>
      </c>
      <c r="T6">
        <v>2168</v>
      </c>
      <c r="U6">
        <v>180</v>
      </c>
      <c r="V6" s="40"/>
      <c r="W6" s="40"/>
      <c r="X6" s="40"/>
    </row>
    <row r="7" spans="2:24" ht="20.100000000000001" customHeight="1" thickBot="1" x14ac:dyDescent="0.25">
      <c r="F7">
        <f>SUM(F5:F6)</f>
        <v>294</v>
      </c>
      <c r="G7">
        <f t="shared" ref="G7:K7" si="0">SUM(G5:G6)</f>
        <v>419</v>
      </c>
      <c r="H7">
        <f t="shared" si="0"/>
        <v>372</v>
      </c>
      <c r="I7">
        <f t="shared" si="0"/>
        <v>362</v>
      </c>
      <c r="J7">
        <f t="shared" si="0"/>
        <v>374</v>
      </c>
      <c r="K7">
        <f t="shared" si="0"/>
        <v>381</v>
      </c>
      <c r="L7">
        <f>AVERAGE(F5:K6)</f>
        <v>183.5</v>
      </c>
      <c r="M7">
        <f>SUM(M5:M6)</f>
        <v>294</v>
      </c>
      <c r="N7">
        <f t="shared" ref="N7:R7" si="1">SUM(N5:N6)</f>
        <v>419</v>
      </c>
      <c r="O7">
        <f t="shared" si="1"/>
        <v>372</v>
      </c>
      <c r="P7">
        <f t="shared" si="1"/>
        <v>362</v>
      </c>
      <c r="Q7">
        <f t="shared" si="1"/>
        <v>374</v>
      </c>
      <c r="R7">
        <f t="shared" si="1"/>
        <v>381</v>
      </c>
      <c r="S7">
        <f>AVERAGE(M5:R6)</f>
        <v>183.5</v>
      </c>
    </row>
    <row r="8" spans="2:24" ht="5.0999999999999996" customHeight="1" x14ac:dyDescent="0.2"/>
  </sheetData>
  <mergeCells count="8">
    <mergeCell ref="W5:W6"/>
    <mergeCell ref="X5:X6"/>
    <mergeCell ref="D2:U2"/>
    <mergeCell ref="D3:U3"/>
    <mergeCell ref="B5:B6"/>
    <mergeCell ref="D5:D6"/>
    <mergeCell ref="E5:E6"/>
    <mergeCell ref="V5:V6"/>
  </mergeCells>
  <pageMargins left="0.75" right="0.75" top="1" bottom="1" header="0" footer="0"/>
  <pageSetup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Dobles Damas</vt:lpstr>
      <vt:lpstr>Dobles (2)</vt:lpstr>
    </vt:vector>
  </TitlesOfParts>
  <Company>SONDA S.A.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bernardo olivares s</dc:creator>
  <cp:lastModifiedBy>Usuario</cp:lastModifiedBy>
  <cp:lastPrinted>2014-03-13T22:10:26Z</cp:lastPrinted>
  <dcterms:created xsi:type="dcterms:W3CDTF">2009-03-17T14:11:55Z</dcterms:created>
  <dcterms:modified xsi:type="dcterms:W3CDTF">2019-04-21T20:26:10Z</dcterms:modified>
</cp:coreProperties>
</file>